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umfailid.intra.rmv\kasutajad\triin.soone\personal\DOKUMENDID\KÄSKKIRJAD\2024\"/>
    </mc:Choice>
  </mc:AlternateContent>
  <bookViews>
    <workbookView xWindow="0" yWindow="0" windowWidth="19200" windowHeight="647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F20" i="1"/>
  <c r="K19" i="1"/>
  <c r="F19" i="1"/>
  <c r="K18" i="1"/>
  <c r="F18" i="1"/>
  <c r="K17" i="1"/>
  <c r="F17" i="1"/>
  <c r="J16" i="1"/>
  <c r="H16" i="1"/>
  <c r="K16" i="1" s="1"/>
  <c r="F16" i="1"/>
  <c r="K15" i="1"/>
  <c r="F15" i="1"/>
  <c r="K14" i="1"/>
  <c r="F14" i="1"/>
  <c r="K13" i="1"/>
  <c r="F13" i="1"/>
  <c r="K12" i="1"/>
  <c r="F12" i="1"/>
  <c r="K11" i="1"/>
  <c r="J11" i="1"/>
  <c r="J7" i="1" s="1"/>
  <c r="J5" i="1" s="1"/>
  <c r="F11" i="1"/>
  <c r="K10" i="1"/>
  <c r="F10" i="1"/>
  <c r="K9" i="1"/>
  <c r="F9" i="1"/>
  <c r="K8" i="1"/>
  <c r="F8" i="1"/>
  <c r="I7" i="1"/>
  <c r="E7" i="1"/>
  <c r="E5" i="1" s="1"/>
  <c r="C7" i="1"/>
  <c r="C5" i="1" s="1"/>
  <c r="K6" i="1"/>
  <c r="F6" i="1"/>
  <c r="I5" i="1"/>
  <c r="D5" i="1"/>
  <c r="F5" i="1" l="1"/>
  <c r="H7" i="1"/>
  <c r="F7" i="1"/>
  <c r="K7" i="1" l="1"/>
  <c r="H5" i="1"/>
  <c r="K5" i="1" s="1"/>
</calcChain>
</file>

<file path=xl/sharedStrings.xml><?xml version="1.0" encoding="utf-8"?>
<sst xmlns="http://schemas.openxmlformats.org/spreadsheetml/2006/main" count="28" uniqueCount="26">
  <si>
    <t xml:space="preserve">Eesti Lastekirjanduse Keskuse 2024. aasta eelarve </t>
  </si>
  <si>
    <t>TULUD</t>
  </si>
  <si>
    <t>KOKKU</t>
  </si>
  <si>
    <t>Arendamine</t>
  </si>
  <si>
    <t>Populariseerimine</t>
  </si>
  <si>
    <t>Rahvusvahelistumine</t>
  </si>
  <si>
    <t>PERSONALIKULUD</t>
  </si>
  <si>
    <t>MAJANDAMISKULUD</t>
  </si>
  <si>
    <t>Administreerimiskulud</t>
  </si>
  <si>
    <t>Lähetus</t>
  </si>
  <si>
    <t>Koolitus</t>
  </si>
  <si>
    <t>Ruumide kulud</t>
  </si>
  <si>
    <t>IKT kulud ja seadmed</t>
  </si>
  <si>
    <t>Inventari kulud</t>
  </si>
  <si>
    <t>Tervishoiu kulud</t>
  </si>
  <si>
    <t>Teavikud ja kunstiesemed</t>
  </si>
  <si>
    <t>Õppevahendid</t>
  </si>
  <si>
    <t>Ürituste korraldamine</t>
  </si>
  <si>
    <t>Tervise edendamine</t>
  </si>
  <si>
    <t>IN06R025</t>
  </si>
  <si>
    <t>Investeering/teavikud</t>
  </si>
  <si>
    <t>SE000028</t>
  </si>
  <si>
    <t>VAHENDID RKASele</t>
  </si>
  <si>
    <t>Triin Soone</t>
  </si>
  <si>
    <t>keskuse direktor</t>
  </si>
  <si>
    <t>Kinnitatud direktori käskkirjaga nr 1-1/2, 29. jaanuaril 2024. aastal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</si>
</sst>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9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/>
    <xf numFmtId="3" fontId="1" fillId="2" borderId="0" xfId="0" applyNumberFormat="1" applyFont="1" applyFill="1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1" fontId="1" fillId="3" borderId="7" xfId="0" applyNumberFormat="1" applyFon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center"/>
    </xf>
    <xf numFmtId="3" fontId="1" fillId="3" borderId="8" xfId="0" applyNumberFormat="1" applyFont="1" applyFill="1" applyBorder="1" applyAlignment="1">
      <alignment horizontal="center"/>
    </xf>
    <xf numFmtId="3" fontId="1" fillId="3" borderId="10" xfId="0" applyNumberFormat="1" applyFont="1" applyFill="1" applyBorder="1" applyAlignment="1">
      <alignment horizontal="center"/>
    </xf>
    <xf numFmtId="3" fontId="1" fillId="3" borderId="11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" fontId="1" fillId="4" borderId="13" xfId="0" applyNumberFormat="1" applyFont="1" applyFill="1" applyBorder="1"/>
    <xf numFmtId="4" fontId="1" fillId="4" borderId="14" xfId="0" applyNumberFormat="1" applyFont="1" applyFill="1" applyBorder="1"/>
    <xf numFmtId="3" fontId="1" fillId="4" borderId="13" xfId="0" applyNumberFormat="1" applyFont="1" applyFill="1" applyBorder="1"/>
    <xf numFmtId="3" fontId="1" fillId="4" borderId="14" xfId="0" applyNumberFormat="1" applyFont="1" applyFill="1" applyBorder="1"/>
    <xf numFmtId="3" fontId="1" fillId="4" borderId="15" xfId="0" applyNumberFormat="1" applyFont="1" applyFill="1" applyBorder="1"/>
    <xf numFmtId="3" fontId="1" fillId="4" borderId="11" xfId="0" applyNumberFormat="1" applyFont="1" applyFill="1" applyBorder="1"/>
    <xf numFmtId="3" fontId="1" fillId="4" borderId="16" xfId="0" applyNumberFormat="1" applyFont="1" applyFill="1" applyBorder="1"/>
    <xf numFmtId="4" fontId="1" fillId="2" borderId="0" xfId="0" applyNumberFormat="1" applyFont="1" applyFill="1"/>
    <xf numFmtId="1" fontId="1" fillId="3" borderId="13" xfId="0" applyNumberFormat="1" applyFont="1" applyFill="1" applyBorder="1"/>
    <xf numFmtId="4" fontId="1" fillId="3" borderId="14" xfId="0" applyNumberFormat="1" applyFont="1" applyFill="1" applyBorder="1"/>
    <xf numFmtId="3" fontId="1" fillId="3" borderId="13" xfId="0" applyNumberFormat="1" applyFont="1" applyFill="1" applyBorder="1"/>
    <xf numFmtId="3" fontId="1" fillId="3" borderId="16" xfId="0" applyNumberFormat="1" applyFont="1" applyFill="1" applyBorder="1"/>
    <xf numFmtId="3" fontId="1" fillId="3" borderId="14" xfId="0" applyNumberFormat="1" applyFont="1" applyFill="1" applyBorder="1"/>
    <xf numFmtId="3" fontId="1" fillId="3" borderId="15" xfId="0" applyNumberFormat="1" applyFont="1" applyFill="1" applyBorder="1"/>
    <xf numFmtId="3" fontId="1" fillId="5" borderId="11" xfId="0" applyNumberFormat="1" applyFont="1" applyFill="1" applyBorder="1"/>
    <xf numFmtId="3" fontId="1" fillId="3" borderId="17" xfId="0" applyNumberFormat="1" applyFont="1" applyFill="1" applyBorder="1"/>
    <xf numFmtId="0" fontId="1" fillId="3" borderId="13" xfId="0" applyFont="1" applyFill="1" applyBorder="1"/>
    <xf numFmtId="0" fontId="1" fillId="3" borderId="14" xfId="0" applyFont="1" applyFill="1" applyBorder="1"/>
    <xf numFmtId="1" fontId="2" fillId="0" borderId="13" xfId="0" applyNumberFormat="1" applyFont="1" applyFill="1" applyBorder="1"/>
    <xf numFmtId="4" fontId="2" fillId="0" borderId="14" xfId="0" applyNumberFormat="1" applyFont="1" applyFill="1" applyBorder="1"/>
    <xf numFmtId="3" fontId="2" fillId="0" borderId="13" xfId="0" applyNumberFormat="1" applyFont="1" applyFill="1" applyBorder="1"/>
    <xf numFmtId="3" fontId="2" fillId="0" borderId="16" xfId="0" applyNumberFormat="1" applyFont="1" applyFill="1" applyBorder="1"/>
    <xf numFmtId="3" fontId="2" fillId="0" borderId="14" xfId="0" applyNumberFormat="1" applyFont="1" applyFill="1" applyBorder="1"/>
    <xf numFmtId="3" fontId="2" fillId="0" borderId="15" xfId="0" applyNumberFormat="1" applyFont="1" applyFill="1" applyBorder="1"/>
    <xf numFmtId="3" fontId="1" fillId="0" borderId="11" xfId="0" applyNumberFormat="1" applyFont="1" applyFill="1" applyBorder="1"/>
    <xf numFmtId="3" fontId="1" fillId="2" borderId="15" xfId="0" applyNumberFormat="1" applyFont="1" applyFill="1" applyBorder="1"/>
    <xf numFmtId="4" fontId="2" fillId="2" borderId="0" xfId="0" applyNumberFormat="1" applyFont="1" applyFill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7" xfId="0" applyFont="1" applyFill="1" applyBorder="1"/>
    <xf numFmtId="3" fontId="2" fillId="0" borderId="17" xfId="0" applyNumberFormat="1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3" fontId="2" fillId="2" borderId="13" xfId="0" applyNumberFormat="1" applyFont="1" applyFill="1" applyBorder="1"/>
    <xf numFmtId="3" fontId="2" fillId="2" borderId="16" xfId="0" applyNumberFormat="1" applyFont="1" applyFill="1" applyBorder="1"/>
    <xf numFmtId="3" fontId="2" fillId="2" borderId="14" xfId="0" applyNumberFormat="1" applyFont="1" applyFill="1" applyBorder="1"/>
    <xf numFmtId="3" fontId="2" fillId="2" borderId="11" xfId="0" applyNumberFormat="1" applyFont="1" applyFill="1" applyBorder="1"/>
    <xf numFmtId="3" fontId="2" fillId="2" borderId="17" xfId="0" applyNumberFormat="1" applyFont="1" applyFill="1" applyBorder="1"/>
    <xf numFmtId="0" fontId="2" fillId="2" borderId="0" xfId="0" applyFont="1" applyFill="1"/>
    <xf numFmtId="0" fontId="1" fillId="3" borderId="18" xfId="0" applyFont="1" applyFill="1" applyBorder="1"/>
    <xf numFmtId="0" fontId="1" fillId="3" borderId="19" xfId="0" applyFont="1" applyFill="1" applyBorder="1"/>
    <xf numFmtId="3" fontId="1" fillId="3" borderId="18" xfId="0" applyNumberFormat="1" applyFont="1" applyFill="1" applyBorder="1"/>
    <xf numFmtId="3" fontId="1" fillId="3" borderId="20" xfId="0" applyNumberFormat="1" applyFont="1" applyFill="1" applyBorder="1"/>
    <xf numFmtId="3" fontId="1" fillId="3" borderId="19" xfId="0" applyNumberFormat="1" applyFont="1" applyFill="1" applyBorder="1"/>
    <xf numFmtId="3" fontId="1" fillId="3" borderId="21" xfId="0" applyNumberFormat="1" applyFont="1" applyFill="1" applyBorder="1"/>
    <xf numFmtId="3" fontId="1" fillId="5" borderId="22" xfId="0" applyNumberFormat="1" applyFont="1" applyFill="1" applyBorder="1"/>
    <xf numFmtId="3" fontId="1" fillId="3" borderId="23" xfId="0" applyNumberFormat="1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3" fontId="1" fillId="2" borderId="0" xfId="0" applyNumberFormat="1" applyFont="1" applyFill="1" applyBorder="1"/>
    <xf numFmtId="3" fontId="2" fillId="2" borderId="0" xfId="0" applyNumberFormat="1" applyFont="1" applyFill="1" applyBorder="1"/>
    <xf numFmtId="3" fontId="2" fillId="2" borderId="0" xfId="0" applyNumberFormat="1" applyFont="1" applyFill="1"/>
    <xf numFmtId="3" fontId="1" fillId="2" borderId="1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iin.soone/personal/EELARVE/2021/ELK-2021%20eelarve%20tabel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20"/>
      <sheetName val="2020-muudetud"/>
      <sheetName val="töötasu"/>
      <sheetName val="töötasu-uus"/>
      <sheetName val="teenused-lühike"/>
      <sheetName val="teenused-lühike-uu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O8" sqref="O8"/>
    </sheetView>
  </sheetViews>
  <sheetFormatPr defaultColWidth="8.54296875" defaultRowHeight="12" x14ac:dyDescent="0.3"/>
  <cols>
    <col min="1" max="1" width="8.54296875" style="52" customWidth="1"/>
    <col min="2" max="2" width="19.54296875" style="52" customWidth="1"/>
    <col min="3" max="3" width="9.453125" style="65" customWidth="1"/>
    <col min="4" max="4" width="8.26953125" style="65" customWidth="1"/>
    <col min="5" max="5" width="7.54296875" style="65" customWidth="1"/>
    <col min="6" max="6" width="7.81640625" style="65" customWidth="1"/>
    <col min="7" max="7" width="2.1796875" style="65" customWidth="1"/>
    <col min="8" max="8" width="10.7265625" style="52" bestFit="1" customWidth="1"/>
    <col min="9" max="9" width="11" style="52" customWidth="1"/>
    <col min="10" max="10" width="10.1796875" style="52" customWidth="1"/>
    <col min="11" max="11" width="9.81640625" style="52" bestFit="1" customWidth="1"/>
    <col min="12" max="12" width="9.453125" style="52" bestFit="1" customWidth="1"/>
    <col min="13" max="16384" width="8.54296875" style="52"/>
  </cols>
  <sheetData>
    <row r="1" spans="1:11" s="1" customFormat="1" x14ac:dyDescent="0.3">
      <c r="A1" s="1" t="s">
        <v>0</v>
      </c>
      <c r="C1" s="2"/>
      <c r="D1" s="2"/>
      <c r="E1" s="2"/>
      <c r="F1" s="2"/>
      <c r="G1" s="2"/>
    </row>
    <row r="2" spans="1:11" s="1" customFormat="1" ht="12.5" thickBot="1" x14ac:dyDescent="0.35">
      <c r="A2" s="1" t="s">
        <v>25</v>
      </c>
      <c r="C2" s="2"/>
      <c r="D2" s="2"/>
      <c r="E2" s="2"/>
      <c r="F2" s="2"/>
      <c r="G2" s="2"/>
    </row>
    <row r="3" spans="1:11" s="1" customFormat="1" ht="12.5" thickBot="1" x14ac:dyDescent="0.35">
      <c r="C3" s="66" t="s">
        <v>1</v>
      </c>
      <c r="D3" s="67"/>
      <c r="E3" s="67"/>
      <c r="F3" s="68"/>
      <c r="G3" s="2"/>
      <c r="H3" s="69"/>
      <c r="I3" s="70"/>
      <c r="J3" s="70"/>
      <c r="K3" s="71"/>
    </row>
    <row r="4" spans="1:11" s="13" customFormat="1" ht="24" x14ac:dyDescent="0.3">
      <c r="A4" s="3"/>
      <c r="B4" s="4"/>
      <c r="C4" s="5">
        <v>20</v>
      </c>
      <c r="D4" s="6">
        <v>10</v>
      </c>
      <c r="E4" s="7">
        <v>44</v>
      </c>
      <c r="F4" s="8" t="s">
        <v>2</v>
      </c>
      <c r="G4" s="9"/>
      <c r="H4" s="10" t="s">
        <v>3</v>
      </c>
      <c r="I4" s="11" t="s">
        <v>4</v>
      </c>
      <c r="J4" s="11" t="s">
        <v>5</v>
      </c>
      <c r="K4" s="12" t="s">
        <v>2</v>
      </c>
    </row>
    <row r="5" spans="1:11" s="21" customFormat="1" x14ac:dyDescent="0.3">
      <c r="A5" s="14"/>
      <c r="B5" s="15" t="s">
        <v>2</v>
      </c>
      <c r="C5" s="16">
        <f>C6+C7+C19+C20</f>
        <v>928425</v>
      </c>
      <c r="D5" s="16">
        <f>D6+D7+D18+D19+D20</f>
        <v>0</v>
      </c>
      <c r="E5" s="17">
        <f>E6+E7+E20</f>
        <v>44000</v>
      </c>
      <c r="F5" s="18">
        <f>C5+D5+E5</f>
        <v>972425</v>
      </c>
      <c r="G5" s="19"/>
      <c r="H5" s="16">
        <f>H6+H7+H19+H20</f>
        <v>290253</v>
      </c>
      <c r="I5" s="20">
        <f>I6+I7+I19+I20</f>
        <v>457838</v>
      </c>
      <c r="J5" s="20">
        <f>J6+J7+J19+J20</f>
        <v>224334</v>
      </c>
      <c r="K5" s="18">
        <f>H5+I5+J5</f>
        <v>972425</v>
      </c>
    </row>
    <row r="6" spans="1:11" s="21" customFormat="1" x14ac:dyDescent="0.3">
      <c r="A6" s="22">
        <v>50</v>
      </c>
      <c r="B6" s="23" t="s">
        <v>6</v>
      </c>
      <c r="C6" s="24">
        <v>520970</v>
      </c>
      <c r="D6" s="25">
        <v>0</v>
      </c>
      <c r="E6" s="26">
        <v>13300</v>
      </c>
      <c r="F6" s="27">
        <f>C6+D6+E6</f>
        <v>534270</v>
      </c>
      <c r="G6" s="28"/>
      <c r="H6" s="24">
        <v>176866</v>
      </c>
      <c r="I6" s="29">
        <v>259466</v>
      </c>
      <c r="J6" s="29">
        <v>97938</v>
      </c>
      <c r="K6" s="27">
        <f>SUM(H6:J6)</f>
        <v>534270</v>
      </c>
    </row>
    <row r="7" spans="1:11" s="1" customFormat="1" x14ac:dyDescent="0.3">
      <c r="A7" s="30">
        <v>55</v>
      </c>
      <c r="B7" s="31" t="s">
        <v>7</v>
      </c>
      <c r="C7" s="24">
        <f>C8+C9+C10+C11+C12+C13+C14+C15+C16+C17+C18</f>
        <v>170377</v>
      </c>
      <c r="D7" s="24">
        <v>0</v>
      </c>
      <c r="E7" s="26">
        <f t="shared" ref="E7" si="0">E8+E9+E10+E11+E12+E13+E14+E15+E16+E17</f>
        <v>30700</v>
      </c>
      <c r="F7" s="27">
        <f>C7+D7+E7</f>
        <v>201077</v>
      </c>
      <c r="G7" s="28"/>
      <c r="H7" s="24">
        <f>H8+H9+H10+H11+H12+H13+H14+H15+H16+H17+H18</f>
        <v>37428</v>
      </c>
      <c r="I7" s="24">
        <f t="shared" ref="I7:J7" si="1">I8+I9+I10+I11+I12+I13+I14+I15+I16+I17+I18</f>
        <v>113212</v>
      </c>
      <c r="J7" s="24">
        <f t="shared" si="1"/>
        <v>50437</v>
      </c>
      <c r="K7" s="27">
        <f t="shared" ref="K7:K20" si="2">SUM(H7:J7)</f>
        <v>201077</v>
      </c>
    </row>
    <row r="8" spans="1:11" s="40" customFormat="1" x14ac:dyDescent="0.3">
      <c r="A8" s="32">
        <v>5500</v>
      </c>
      <c r="B8" s="33" t="s">
        <v>8</v>
      </c>
      <c r="C8" s="34">
        <v>29160</v>
      </c>
      <c r="D8" s="35">
        <v>0</v>
      </c>
      <c r="E8" s="36">
        <v>0</v>
      </c>
      <c r="F8" s="37">
        <f>C8+D8+E8</f>
        <v>29160</v>
      </c>
      <c r="G8" s="38"/>
      <c r="H8" s="34">
        <v>9720</v>
      </c>
      <c r="I8" s="35">
        <v>9720</v>
      </c>
      <c r="J8" s="35">
        <v>9720</v>
      </c>
      <c r="K8" s="39">
        <f t="shared" si="2"/>
        <v>29160</v>
      </c>
    </row>
    <row r="9" spans="1:11" s="1" customFormat="1" x14ac:dyDescent="0.3">
      <c r="A9" s="41">
        <v>5503</v>
      </c>
      <c r="B9" s="42" t="s">
        <v>9</v>
      </c>
      <c r="C9" s="34">
        <v>23000</v>
      </c>
      <c r="D9" s="35">
        <v>0</v>
      </c>
      <c r="E9" s="36">
        <v>0</v>
      </c>
      <c r="F9" s="37">
        <f t="shared" ref="F9:F20" si="3">C9+D9+E9</f>
        <v>23000</v>
      </c>
      <c r="G9" s="38"/>
      <c r="H9" s="41">
        <v>2300</v>
      </c>
      <c r="I9" s="43">
        <v>2300</v>
      </c>
      <c r="J9" s="43">
        <v>18400</v>
      </c>
      <c r="K9" s="39">
        <f t="shared" si="2"/>
        <v>23000</v>
      </c>
    </row>
    <row r="10" spans="1:11" s="1" customFormat="1" x14ac:dyDescent="0.3">
      <c r="A10" s="41">
        <v>5504</v>
      </c>
      <c r="B10" s="42" t="s">
        <v>10</v>
      </c>
      <c r="C10" s="34">
        <v>5700</v>
      </c>
      <c r="D10" s="35">
        <v>0</v>
      </c>
      <c r="E10" s="36">
        <v>0</v>
      </c>
      <c r="F10" s="37">
        <f t="shared" si="3"/>
        <v>5700</v>
      </c>
      <c r="G10" s="38"/>
      <c r="H10" s="41">
        <v>1800</v>
      </c>
      <c r="I10" s="43">
        <v>3000</v>
      </c>
      <c r="J10" s="43">
        <v>900</v>
      </c>
      <c r="K10" s="39">
        <f t="shared" si="2"/>
        <v>5700</v>
      </c>
    </row>
    <row r="11" spans="1:11" s="1" customFormat="1" x14ac:dyDescent="0.3">
      <c r="A11" s="41">
        <v>5511</v>
      </c>
      <c r="B11" s="42" t="s">
        <v>11</v>
      </c>
      <c r="C11" s="34">
        <v>900</v>
      </c>
      <c r="D11" s="35">
        <v>0</v>
      </c>
      <c r="E11" s="36">
        <v>0</v>
      </c>
      <c r="F11" s="37">
        <f t="shared" si="3"/>
        <v>900</v>
      </c>
      <c r="G11" s="38"/>
      <c r="H11" s="41">
        <v>630</v>
      </c>
      <c r="I11" s="43">
        <v>270</v>
      </c>
      <c r="J11" s="43">
        <f>[1]Sheet1!K26</f>
        <v>0</v>
      </c>
      <c r="K11" s="39">
        <f t="shared" si="2"/>
        <v>900</v>
      </c>
    </row>
    <row r="12" spans="1:11" s="1" customFormat="1" x14ac:dyDescent="0.3">
      <c r="A12" s="41">
        <v>5514</v>
      </c>
      <c r="B12" s="42" t="s">
        <v>12</v>
      </c>
      <c r="C12" s="34">
        <v>16011</v>
      </c>
      <c r="D12" s="35">
        <v>0</v>
      </c>
      <c r="E12" s="36">
        <v>600</v>
      </c>
      <c r="F12" s="37">
        <f t="shared" si="3"/>
        <v>16611</v>
      </c>
      <c r="G12" s="38"/>
      <c r="H12" s="34">
        <v>5537</v>
      </c>
      <c r="I12" s="44">
        <v>5537</v>
      </c>
      <c r="J12" s="44">
        <v>5537</v>
      </c>
      <c r="K12" s="39">
        <f t="shared" si="2"/>
        <v>16611</v>
      </c>
    </row>
    <row r="13" spans="1:11" s="1" customFormat="1" x14ac:dyDescent="0.3">
      <c r="A13" s="41">
        <v>5515</v>
      </c>
      <c r="B13" s="42" t="s">
        <v>13</v>
      </c>
      <c r="C13" s="34">
        <v>5120</v>
      </c>
      <c r="D13" s="35">
        <v>0</v>
      </c>
      <c r="E13" s="36">
        <v>5500</v>
      </c>
      <c r="F13" s="37">
        <f t="shared" si="3"/>
        <v>10620</v>
      </c>
      <c r="G13" s="38"/>
      <c r="H13" s="34">
        <v>3540</v>
      </c>
      <c r="I13" s="44">
        <v>3540</v>
      </c>
      <c r="J13" s="44">
        <v>3540</v>
      </c>
      <c r="K13" s="39">
        <f t="shared" si="2"/>
        <v>10620</v>
      </c>
    </row>
    <row r="14" spans="1:11" s="1" customFormat="1" x14ac:dyDescent="0.3">
      <c r="A14" s="41">
        <v>5522</v>
      </c>
      <c r="B14" s="42" t="s">
        <v>14</v>
      </c>
      <c r="C14" s="34">
        <v>3800</v>
      </c>
      <c r="D14" s="35">
        <v>0</v>
      </c>
      <c r="E14" s="36">
        <v>0</v>
      </c>
      <c r="F14" s="37">
        <f t="shared" si="3"/>
        <v>3800</v>
      </c>
      <c r="G14" s="38"/>
      <c r="H14" s="34">
        <v>1200</v>
      </c>
      <c r="I14" s="44">
        <v>2000</v>
      </c>
      <c r="J14" s="44">
        <v>600</v>
      </c>
      <c r="K14" s="39">
        <f t="shared" si="2"/>
        <v>3800</v>
      </c>
    </row>
    <row r="15" spans="1:11" s="1" customFormat="1" x14ac:dyDescent="0.3">
      <c r="A15" s="41">
        <v>5523</v>
      </c>
      <c r="B15" s="42" t="s">
        <v>15</v>
      </c>
      <c r="C15" s="34">
        <v>4600</v>
      </c>
      <c r="D15" s="35">
        <v>0</v>
      </c>
      <c r="E15" s="36">
        <v>0</v>
      </c>
      <c r="F15" s="37">
        <f t="shared" si="3"/>
        <v>4600</v>
      </c>
      <c r="G15" s="38"/>
      <c r="H15" s="34">
        <v>920</v>
      </c>
      <c r="I15" s="44">
        <v>2760</v>
      </c>
      <c r="J15" s="44">
        <v>920</v>
      </c>
      <c r="K15" s="39">
        <f t="shared" si="2"/>
        <v>4600</v>
      </c>
    </row>
    <row r="16" spans="1:11" s="1" customFormat="1" x14ac:dyDescent="0.3">
      <c r="A16" s="41">
        <v>5524</v>
      </c>
      <c r="B16" s="42" t="s">
        <v>16</v>
      </c>
      <c r="C16" s="34">
        <v>2000</v>
      </c>
      <c r="D16" s="35">
        <v>0</v>
      </c>
      <c r="E16" s="36">
        <v>0</v>
      </c>
      <c r="F16" s="37">
        <f t="shared" si="3"/>
        <v>2000</v>
      </c>
      <c r="G16" s="38"/>
      <c r="H16" s="34">
        <f>[1]Sheet1!I52</f>
        <v>0</v>
      </c>
      <c r="I16" s="44">
        <v>2000</v>
      </c>
      <c r="J16" s="44">
        <f>[1]Sheet1!K52</f>
        <v>0</v>
      </c>
      <c r="K16" s="39">
        <f t="shared" si="2"/>
        <v>2000</v>
      </c>
    </row>
    <row r="17" spans="1:11" s="1" customFormat="1" x14ac:dyDescent="0.3">
      <c r="A17" s="41">
        <v>5525</v>
      </c>
      <c r="B17" s="42" t="s">
        <v>17</v>
      </c>
      <c r="C17" s="34">
        <v>74006</v>
      </c>
      <c r="D17" s="35">
        <v>0</v>
      </c>
      <c r="E17" s="36">
        <v>24600</v>
      </c>
      <c r="F17" s="37">
        <f t="shared" si="3"/>
        <v>98606</v>
      </c>
      <c r="G17" s="38"/>
      <c r="H17" s="34">
        <v>9861</v>
      </c>
      <c r="I17" s="35">
        <v>78885</v>
      </c>
      <c r="J17" s="35">
        <v>9860</v>
      </c>
      <c r="K17" s="39">
        <f t="shared" si="2"/>
        <v>98606</v>
      </c>
    </row>
    <row r="18" spans="1:11" x14ac:dyDescent="0.3">
      <c r="A18" s="45">
        <v>5540</v>
      </c>
      <c r="B18" s="46" t="s">
        <v>18</v>
      </c>
      <c r="C18" s="47">
        <v>6080</v>
      </c>
      <c r="D18" s="48">
        <v>0</v>
      </c>
      <c r="E18" s="49">
        <v>0</v>
      </c>
      <c r="F18" s="37">
        <f t="shared" si="3"/>
        <v>6080</v>
      </c>
      <c r="G18" s="50"/>
      <c r="H18" s="47">
        <v>1920</v>
      </c>
      <c r="I18" s="51">
        <v>3200</v>
      </c>
      <c r="J18" s="51">
        <v>960</v>
      </c>
      <c r="K18" s="39">
        <f t="shared" si="2"/>
        <v>6080</v>
      </c>
    </row>
    <row r="19" spans="1:11" s="1" customFormat="1" x14ac:dyDescent="0.3">
      <c r="A19" s="30" t="s">
        <v>19</v>
      </c>
      <c r="B19" s="31" t="s">
        <v>20</v>
      </c>
      <c r="C19" s="24">
        <v>23000</v>
      </c>
      <c r="D19" s="25">
        <v>0</v>
      </c>
      <c r="E19" s="26">
        <v>0</v>
      </c>
      <c r="F19" s="27">
        <f t="shared" si="3"/>
        <v>23000</v>
      </c>
      <c r="G19" s="38"/>
      <c r="H19" s="24">
        <v>4600</v>
      </c>
      <c r="I19" s="29">
        <v>13800</v>
      </c>
      <c r="J19" s="29">
        <v>4600</v>
      </c>
      <c r="K19" s="27">
        <f t="shared" si="2"/>
        <v>23000</v>
      </c>
    </row>
    <row r="20" spans="1:11" s="1" customFormat="1" ht="12.5" thickBot="1" x14ac:dyDescent="0.35">
      <c r="A20" s="53" t="s">
        <v>21</v>
      </c>
      <c r="B20" s="54" t="s">
        <v>22</v>
      </c>
      <c r="C20" s="55">
        <v>214078</v>
      </c>
      <c r="D20" s="56">
        <v>0</v>
      </c>
      <c r="E20" s="57">
        <v>0</v>
      </c>
      <c r="F20" s="58">
        <f t="shared" si="3"/>
        <v>214078</v>
      </c>
      <c r="G20" s="59"/>
      <c r="H20" s="55">
        <v>71359</v>
      </c>
      <c r="I20" s="60">
        <v>71360</v>
      </c>
      <c r="J20" s="60">
        <v>71359</v>
      </c>
      <c r="K20" s="58">
        <f t="shared" si="2"/>
        <v>214078</v>
      </c>
    </row>
    <row r="21" spans="1:11" s="61" customFormat="1" x14ac:dyDescent="0.3">
      <c r="B21" s="62"/>
      <c r="C21" s="63"/>
      <c r="D21" s="63"/>
      <c r="E21" s="64"/>
      <c r="F21" s="64"/>
      <c r="G21" s="64"/>
    </row>
    <row r="22" spans="1:11" s="61" customFormat="1" x14ac:dyDescent="0.3">
      <c r="B22" s="61" t="s">
        <v>23</v>
      </c>
      <c r="C22" s="64"/>
      <c r="D22" s="64"/>
      <c r="E22" s="64"/>
      <c r="F22" s="64"/>
      <c r="G22" s="64"/>
    </row>
    <row r="23" spans="1:11" s="61" customFormat="1" x14ac:dyDescent="0.3">
      <c r="B23" s="61" t="s">
        <v>24</v>
      </c>
      <c r="C23" s="64"/>
      <c r="D23" s="64"/>
      <c r="E23" s="64"/>
      <c r="F23" s="64"/>
      <c r="G23" s="64"/>
    </row>
    <row r="24" spans="1:11" s="61" customFormat="1" x14ac:dyDescent="0.3">
      <c r="C24" s="64"/>
      <c r="D24" s="64"/>
      <c r="E24" s="64"/>
      <c r="F24" s="64"/>
      <c r="G24" s="64"/>
    </row>
    <row r="25" spans="1:11" s="61" customFormat="1" x14ac:dyDescent="0.3">
      <c r="C25" s="64"/>
      <c r="D25" s="64"/>
      <c r="E25" s="64"/>
      <c r="F25" s="64"/>
      <c r="G25" s="64"/>
    </row>
    <row r="26" spans="1:11" s="61" customFormat="1" x14ac:dyDescent="0.3">
      <c r="C26" s="64"/>
      <c r="D26" s="64"/>
      <c r="E26" s="64"/>
      <c r="F26" s="64"/>
      <c r="G26" s="64"/>
    </row>
    <row r="27" spans="1:11" s="61" customFormat="1" x14ac:dyDescent="0.3">
      <c r="C27" s="64"/>
      <c r="D27" s="64"/>
      <c r="E27" s="64"/>
      <c r="F27" s="64"/>
      <c r="G27" s="64"/>
    </row>
    <row r="28" spans="1:11" s="61" customFormat="1" x14ac:dyDescent="0.3">
      <c r="C28" s="64"/>
      <c r="D28" s="64"/>
      <c r="E28" s="64"/>
      <c r="F28" s="64"/>
      <c r="G28" s="64"/>
    </row>
  </sheetData>
  <mergeCells count="2">
    <mergeCell ref="C3:F3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Triin Soone</dc:creator>
  <cp:lastModifiedBy>Triin Soone</cp:lastModifiedBy>
  <dcterms:created xsi:type="dcterms:W3CDTF">2024-01-29T08:39:02Z</dcterms:created>
  <dcterms:modified xsi:type="dcterms:W3CDTF">2024-01-29T08:42:57Z</dcterms:modified>
</cp:coreProperties>
</file>